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<sst xmlns="http://schemas.openxmlformats.org/spreadsheetml/2006/main" count="277" uniqueCount="209">
  <si>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</si>
  <si>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</si>
  <si>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</si>
  <si>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</si>
  <si>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</si>
  <si>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</si>
  <si>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</si>
  <si>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</si>
  <si>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</si>
  <si>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</si>
  <si>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</si>
  <si>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</si>
  <si>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</si>
  <si>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</si>
  <si>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</si>
  <si>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</si>
  <si>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</si>
  <si>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</si>
  <si>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</si>
  <si>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</si>
  <si>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</si>
  <si>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</si>
  <si>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</si>
  <si>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</si>
  <si>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</si>
  <si>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</si>
  <si>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</si>
  <si>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</si>
  <si>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</si>
  <si>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</si>
  <si>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</si>
  <si>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</si>
  <si>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</si>
  <si>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</si>
  <si>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</si>
  <si>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</si>
  <si>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</si>
  <si>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</si>
  <si>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</si>
  <si>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</si>
  <si>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</si>
  <si>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</si>
  <si>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</si>
  <si>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</si>
  <si>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</si>
  <si>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</si>
  <si>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</si>
  <si>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</si>
  <si>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</si>
  <si>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</si>
  <si>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</si>
  <si>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</si>
  <si>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</si>
  <si>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</si>
  <si>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</si>
  <si>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</si>
  <si>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</si>
  <si>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</si>
  <si>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</si>
  <si>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</si>
  <si>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</si>
  <si>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</si>
  <si>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</si>
  <si>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</si>
  <si>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</si>
  <si>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</si>
  <si>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</si>
  <si>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</si>
  <si>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</si>
  <si>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</si>
  <si>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</si>
  <si>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</si>
  <si>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</si>
  <si>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</si>
  <si>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</si>
  <si>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</si>
  <si>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</si>
  <si>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</si>
  <si>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</si>
  <si>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</si>
  <si>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</si>
  <si>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</si>
  <si>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</si>
  <si>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</si>
  <si>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</si>
  <si>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</si>
  <si>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</si>
  <si>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</si>
  <si>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</si>
  <si>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</si>
  <si>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</si>
  <si>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</si>
  <si>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</si>
  <si>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</si>
  <si>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</si>
  <si>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</si>
  <si>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</si>
  <si>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</si>
  <si>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</si>
  <si>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</si>
  <si>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</si>
  <si>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</si>
  <si>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</si>
  <si>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</si>
  <si>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</si>
  <si>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</si>
  <si>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</si>
  <si>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</si>
  <si>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</si>
  <si>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</si>
  <si>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</si>
  <si>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</si>
  <si>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</si>
  <si>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</si>
  <si>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</si>
  <si>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</si>
  <si>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</si>
  <si>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</si>
  <si>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</si>
  <si>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</si>
  <si>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</si>
  <si>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</si>
  <si>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</si>
  <si>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</si>
  <si>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</si>
  <si>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</si>
  <si>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</si>
  <si>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</si>
  <si>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</si>
  <si>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</si>
  <si>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</si>
  <si>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</si>
  <si>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</si>
  <si>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</si>
  <si>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</si>
  <si>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</si>
  <si>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</si>
  <si>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</si>
  <si>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</si>
  <si>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</si>
  <si>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</si>
  <si>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</si>
  <si>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</si>
  <si>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</si>
  <si>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</si>
  <si>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</si>
  <si>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</si>
  <si>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</si>
  <si>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</si>
  <si>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</si>
  <si>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</si>
  <si>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</si>
  <si>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</si>
  <si>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</si>
  <si>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</si>
  <si>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</si>
  <si>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</si>
  <si>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</si>
  <si>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</si>
  <si>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</si>
  <si>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</si>
  <si>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</si>
  <si>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</si>
  <si>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</si>
  <si>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</si>
  <si>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</si>
  <si>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</si>
  <si>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</si>
  <si>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</si>
  <si>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</si>
  <si>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</si>
  <si>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</si>
  <si>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</si>
  <si>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</si>
  <si>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</si>
  <si>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</si>
  <si>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</si>
  <si>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</si>
  <si>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</si>
  <si>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</si>
  <si>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</si>
  <si>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</si>
  <si>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</si>
  <si>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</si>
  <si>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</si>
  <si>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</si>
  <si>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</si>
  <si>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</si>
  <si>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</si>
  <si>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</si>
  <si>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</si>
  <si>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</si>
  <si>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</si>
  <si>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</si>
  <si>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</si>
  <si>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</si>
  <si>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</si>
  <si>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</si>
  <si>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</si>
  <si>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</si>
  <si>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</si>
  <si>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</si>
  <si>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</si>
  <si>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</si>
  <si>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</si>
  <si>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</si>
  <si>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О.Л. Супруненко</t>
  </si>
  <si>
    <t>А.О. Поліщук</t>
  </si>
  <si>
    <t>10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</si>
</sst>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&amp;LA3679538&amp;C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179</v>
      </c>
      <c r="F6" s="90">
        <v>51</v>
      </c>
      <c r="G6" s="90">
        <v>2</v>
      </c>
      <c r="H6" s="90">
        <v>27</v>
      </c>
      <c r="I6" s="90" t="s">
        <v>172</v>
      </c>
      <c r="J6" s="90">
        <v>152</v>
      </c>
      <c r="K6" s="91">
        <v>74</v>
      </c>
      <c r="L6" s="101">
        <f>E6-F6</f>
        <v>128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216</v>
      </c>
      <c r="F7" s="90">
        <v>180</v>
      </c>
      <c r="G7" s="90">
        <v>1</v>
      </c>
      <c r="H7" s="90">
        <v>206</v>
      </c>
      <c r="I7" s="90">
        <v>197</v>
      </c>
      <c r="J7" s="90">
        <v>10</v>
      </c>
      <c r="K7" s="91"/>
      <c r="L7" s="101">
        <f>E7-F7</f>
        <v>36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40</v>
      </c>
      <c r="F9" s="90">
        <v>31</v>
      </c>
      <c r="G9" s="90"/>
      <c r="H9" s="90">
        <v>20</v>
      </c>
      <c r="I9" s="90">
        <v>19</v>
      </c>
      <c r="J9" s="90">
        <v>20</v>
      </c>
      <c r="K9" s="91"/>
      <c r="L9" s="101">
        <f>E9-F9</f>
        <v>9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</v>
      </c>
      <c r="F13" s="90"/>
      <c r="G13" s="90"/>
      <c r="H13" s="90">
        <v>1</v>
      </c>
      <c r="I13" s="90"/>
      <c r="J13" s="90">
        <v>1</v>
      </c>
      <c r="K13" s="91">
        <v>1</v>
      </c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437</v>
      </c>
      <c r="F15" s="104">
        <f>SUM(F6:F14)</f>
        <v>262</v>
      </c>
      <c r="G15" s="104">
        <f>SUM(G6:G14)</f>
        <v>3</v>
      </c>
      <c r="H15" s="104">
        <f>SUM(H6:H14)</f>
        <v>254</v>
      </c>
      <c r="I15" s="104">
        <f>SUM(I6:I14)</f>
        <v>216</v>
      </c>
      <c r="J15" s="104">
        <f>SUM(J6:J14)</f>
        <v>183</v>
      </c>
      <c r="K15" s="104">
        <f>SUM(K6:K14)</f>
        <v>75</v>
      </c>
      <c r="L15" s="101">
        <f>E15-F15</f>
        <v>175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14</v>
      </c>
      <c r="F16" s="92">
        <v>14</v>
      </c>
      <c r="G16" s="92"/>
      <c r="H16" s="92">
        <v>11</v>
      </c>
      <c r="I16" s="92">
        <v>10</v>
      </c>
      <c r="J16" s="92">
        <v>3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20</v>
      </c>
      <c r="F17" s="92">
        <v>10</v>
      </c>
      <c r="G17" s="92"/>
      <c r="H17" s="92">
        <v>7</v>
      </c>
      <c r="I17" s="92">
        <v>4</v>
      </c>
      <c r="J17" s="92">
        <v>13</v>
      </c>
      <c r="K17" s="91">
        <v>3</v>
      </c>
      <c r="L17" s="101">
        <f>E17-F17</f>
        <v>10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24</v>
      </c>
      <c r="F24" s="91">
        <v>14</v>
      </c>
      <c r="G24" s="91"/>
      <c r="H24" s="91">
        <v>8</v>
      </c>
      <c r="I24" s="91">
        <v>4</v>
      </c>
      <c r="J24" s="91">
        <v>16</v>
      </c>
      <c r="K24" s="91">
        <v>3</v>
      </c>
      <c r="L24" s="101">
        <f>E24-F24</f>
        <v>10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22</v>
      </c>
      <c r="F25" s="91">
        <v>20</v>
      </c>
      <c r="G25" s="91"/>
      <c r="H25" s="91">
        <v>15</v>
      </c>
      <c r="I25" s="91">
        <v>14</v>
      </c>
      <c r="J25" s="91">
        <v>7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227</v>
      </c>
      <c r="F27" s="91">
        <v>207</v>
      </c>
      <c r="G27" s="91"/>
      <c r="H27" s="91">
        <v>189</v>
      </c>
      <c r="I27" s="91">
        <v>182</v>
      </c>
      <c r="J27" s="91">
        <v>38</v>
      </c>
      <c r="K27" s="91"/>
      <c r="L27" s="101">
        <f>E27-F27</f>
        <v>20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439</v>
      </c>
      <c r="F28" s="91">
        <v>187</v>
      </c>
      <c r="G28" s="91">
        <v>5</v>
      </c>
      <c r="H28" s="91">
        <v>184</v>
      </c>
      <c r="I28" s="91">
        <v>160</v>
      </c>
      <c r="J28" s="91">
        <v>255</v>
      </c>
      <c r="K28" s="91">
        <v>55</v>
      </c>
      <c r="L28" s="101">
        <f>E28-F28</f>
        <v>252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42</v>
      </c>
      <c r="F29" s="91">
        <v>40</v>
      </c>
      <c r="G29" s="91"/>
      <c r="H29" s="91">
        <v>33</v>
      </c>
      <c r="I29" s="91">
        <v>31</v>
      </c>
      <c r="J29" s="91">
        <v>9</v>
      </c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48</v>
      </c>
      <c r="F30" s="91">
        <v>31</v>
      </c>
      <c r="G30" s="91"/>
      <c r="H30" s="91">
        <v>32</v>
      </c>
      <c r="I30" s="91">
        <v>30</v>
      </c>
      <c r="J30" s="91">
        <v>16</v>
      </c>
      <c r="K30" s="91">
        <v>1</v>
      </c>
      <c r="L30" s="101">
        <f>E30-F30</f>
        <v>17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10</v>
      </c>
      <c r="F31" s="91">
        <v>7</v>
      </c>
      <c r="G31" s="91">
        <v>1</v>
      </c>
      <c r="H31" s="91">
        <v>7</v>
      </c>
      <c r="I31" s="91">
        <v>3</v>
      </c>
      <c r="J31" s="91">
        <v>3</v>
      </c>
      <c r="K31" s="91"/>
      <c r="L31" s="101">
        <f>E31-F31</f>
        <v>3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</v>
      </c>
      <c r="F35" s="91">
        <v>2</v>
      </c>
      <c r="G35" s="91"/>
      <c r="H35" s="91"/>
      <c r="I35" s="91"/>
      <c r="J35" s="91">
        <v>3</v>
      </c>
      <c r="K35" s="91"/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116</v>
      </c>
      <c r="F36" s="91">
        <v>101</v>
      </c>
      <c r="G36" s="91"/>
      <c r="H36" s="91">
        <v>113</v>
      </c>
      <c r="I36" s="91">
        <v>113</v>
      </c>
      <c r="J36" s="91">
        <v>3</v>
      </c>
      <c r="K36" s="91"/>
      <c r="L36" s="101">
        <f>E36-F36</f>
        <v>15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696</v>
      </c>
      <c r="F40" s="91">
        <v>401</v>
      </c>
      <c r="G40" s="91">
        <v>6</v>
      </c>
      <c r="H40" s="91">
        <v>360</v>
      </c>
      <c r="I40" s="91">
        <v>320</v>
      </c>
      <c r="J40" s="91">
        <v>336</v>
      </c>
      <c r="K40" s="91">
        <v>57</v>
      </c>
      <c r="L40" s="101">
        <f>E40-F40</f>
        <v>295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441</v>
      </c>
      <c r="F41" s="91">
        <v>348</v>
      </c>
      <c r="G41" s="91"/>
      <c r="H41" s="91">
        <v>303</v>
      </c>
      <c r="I41" s="91" t="s">
        <v>172</v>
      </c>
      <c r="J41" s="91">
        <v>138</v>
      </c>
      <c r="K41" s="91">
        <v>1</v>
      </c>
      <c r="L41" s="101">
        <f>E41-F41</f>
        <v>93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</v>
      </c>
      <c r="F42" s="91">
        <v>1</v>
      </c>
      <c r="G42" s="91"/>
      <c r="H42" s="91"/>
      <c r="I42" s="91" t="s">
        <v>172</v>
      </c>
      <c r="J42" s="91">
        <v>2</v>
      </c>
      <c r="K42" s="91">
        <v>1</v>
      </c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8</v>
      </c>
      <c r="F43" s="91">
        <v>7</v>
      </c>
      <c r="G43" s="91"/>
      <c r="H43" s="91">
        <v>4</v>
      </c>
      <c r="I43" s="91">
        <v>2</v>
      </c>
      <c r="J43" s="91">
        <v>4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449</v>
      </c>
      <c r="F45" s="91">
        <f aca="true" t="shared" si="0" ref="F45:K45">F41+F43+F44</f>
        <v>355</v>
      </c>
      <c r="G45" s="91">
        <f t="shared" si="0"/>
        <v>0</v>
      </c>
      <c r="H45" s="91">
        <f t="shared" si="0"/>
        <v>307</v>
      </c>
      <c r="I45" s="91">
        <f>I43+I44</f>
        <v>2</v>
      </c>
      <c r="J45" s="91">
        <f t="shared" si="0"/>
        <v>142</v>
      </c>
      <c r="K45" s="91">
        <f t="shared" si="0"/>
        <v>1</v>
      </c>
      <c r="L45" s="101">
        <f>E45-F45</f>
        <v>94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1606</v>
      </c>
      <c r="F46" s="91">
        <f aca="true" t="shared" si="1" ref="F46:K46">F15+F24+F40+F45</f>
        <v>1032</v>
      </c>
      <c r="G46" s="91">
        <f t="shared" si="1"/>
        <v>9</v>
      </c>
      <c r="H46" s="91">
        <f t="shared" si="1"/>
        <v>929</v>
      </c>
      <c r="I46" s="91">
        <f t="shared" si="1"/>
        <v>542</v>
      </c>
      <c r="J46" s="91">
        <f t="shared" si="1"/>
        <v>677</v>
      </c>
      <c r="K46" s="91">
        <f t="shared" si="1"/>
        <v>136</v>
      </c>
      <c r="L46" s="101">
        <f>E46-F46</f>
        <v>574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&amp;LA3679538&amp;CФорма № 1-мзс, Підрозділ: Черняхівський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152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14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8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30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50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26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5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14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87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2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2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1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2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78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15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21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34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19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1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>
        <v>1</v>
      </c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&amp;LA3679538&amp;CФорма № 1-мзс, Підрозділ: Черняхівський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28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13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4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5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9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249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5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30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24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6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55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430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266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15640556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2348692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39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227</v>
      </c>
      <c r="F55" s="96">
        <v>17</v>
      </c>
      <c r="G55" s="96">
        <v>5</v>
      </c>
      <c r="H55" s="96">
        <v>4</v>
      </c>
      <c r="I55" s="96">
        <v>1</v>
      </c>
    </row>
    <row r="56" spans="1:9" ht="13.5" customHeight="1">
      <c r="A56" s="286" t="s">
        <v>31</v>
      </c>
      <c r="B56" s="286"/>
      <c r="C56" s="286"/>
      <c r="D56" s="286"/>
      <c r="E56" s="96">
        <v>5</v>
      </c>
      <c r="F56" s="96">
        <v>2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220</v>
      </c>
      <c r="F57" s="96">
        <v>116</v>
      </c>
      <c r="G57" s="96">
        <v>22</v>
      </c>
      <c r="H57" s="96">
        <v>2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238</v>
      </c>
      <c r="F58" s="96">
        <v>69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650</v>
      </c>
      <c r="G62" s="114">
        <v>1710957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198</v>
      </c>
      <c r="G63" s="113">
        <v>1320923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452</v>
      </c>
      <c r="G64" s="113">
        <v>390034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331</v>
      </c>
      <c r="G65" s="112">
        <v>159217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&amp;LA3679538&amp;CФорма № 1-мзс, Підрозділ: Черняхівський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20.088626292466767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40.98360655737705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18.75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16.964285714285715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0.704225352112676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90.01937984496124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464.5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803</v>
      </c>
    </row>
    <row r="11" spans="1:4" ht="16.5" customHeight="1">
      <c r="A11" s="202" t="s">
        <v>63</v>
      </c>
      <c r="B11" s="204"/>
      <c r="C11" s="14">
        <v>9</v>
      </c>
      <c r="D11" s="94">
        <v>82</v>
      </c>
    </row>
    <row r="12" spans="1:4" ht="16.5" customHeight="1">
      <c r="A12" s="311" t="s">
        <v>106</v>
      </c>
      <c r="B12" s="311"/>
      <c r="C12" s="14">
        <v>10</v>
      </c>
      <c r="D12" s="94">
        <v>53</v>
      </c>
    </row>
    <row r="13" spans="1:4" ht="16.5" customHeight="1">
      <c r="A13" s="311" t="s">
        <v>31</v>
      </c>
      <c r="B13" s="311"/>
      <c r="C13" s="14">
        <v>11</v>
      </c>
      <c r="D13" s="94">
        <v>165</v>
      </c>
    </row>
    <row r="14" spans="1:4" ht="16.5" customHeight="1">
      <c r="A14" s="311" t="s">
        <v>107</v>
      </c>
      <c r="B14" s="311"/>
      <c r="C14" s="14">
        <v>12</v>
      </c>
      <c r="D14" s="94">
        <v>113</v>
      </c>
    </row>
    <row r="15" spans="1:4" ht="16.5" customHeight="1">
      <c r="A15" s="311" t="s">
        <v>111</v>
      </c>
      <c r="B15" s="311"/>
      <c r="C15" s="14">
        <v>13</v>
      </c>
      <c r="D15" s="94">
        <v>69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&amp;LA3679538&amp;CФорма № 1-мзс, Підрозділ: Черняхівський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2019-07-15T12:44:53Z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A3679538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